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activeTab="1"/>
  </bookViews>
  <sheets>
    <sheet name="笔试岗位入围面试人员名单" sheetId="1" r:id="rId1"/>
    <sheet name="直接面试岗位入围名单" sheetId="3" r:id="rId2"/>
  </sheets>
  <definedNames>
    <definedName name="_xlnm.Print_Titles" localSheetId="0">笔试岗位入围面试人员名单!$2:$2</definedName>
  </definedNames>
  <calcPr calcId="144525"/>
</workbook>
</file>

<file path=xl/sharedStrings.xml><?xml version="1.0" encoding="utf-8"?>
<sst xmlns="http://schemas.openxmlformats.org/spreadsheetml/2006/main" count="123" uniqueCount="35">
  <si>
    <t>2022年金寨县城市管理行政执法局公开招聘政府购买服务岗位入围面试人员名单</t>
  </si>
  <si>
    <t>序号</t>
  </si>
  <si>
    <t>岗位代码</t>
  </si>
  <si>
    <t>岗位名称</t>
  </si>
  <si>
    <t>准考证号</t>
  </si>
  <si>
    <t>政府购买服务人员</t>
  </si>
  <si>
    <t>2022年金寨县城市管理行政执法局公开招聘政府购买服务岗位直接进入面试人员名单</t>
  </si>
  <si>
    <t>姓名</t>
  </si>
  <si>
    <t>202301131901</t>
  </si>
  <si>
    <t>202301131902</t>
  </si>
  <si>
    <t>202301131903</t>
  </si>
  <si>
    <t>202301131904</t>
  </si>
  <si>
    <t>202301131905</t>
  </si>
  <si>
    <t>202301131906</t>
  </si>
  <si>
    <t>202301131907</t>
  </si>
  <si>
    <t>202301131908</t>
  </si>
  <si>
    <t>202301131909</t>
  </si>
  <si>
    <t>202301131910</t>
  </si>
  <si>
    <t>202301131911</t>
  </si>
  <si>
    <t>202301131912</t>
  </si>
  <si>
    <t>202301131913</t>
  </si>
  <si>
    <t>202301131914</t>
  </si>
  <si>
    <t>202301131915</t>
  </si>
  <si>
    <t>202301131916</t>
  </si>
  <si>
    <t>202301131917</t>
  </si>
  <si>
    <t>202301131918</t>
  </si>
  <si>
    <t>202301131919</t>
  </si>
  <si>
    <t>202301131920</t>
  </si>
  <si>
    <t>202301131921</t>
  </si>
  <si>
    <t>202301131922</t>
  </si>
  <si>
    <t>202301131923</t>
  </si>
  <si>
    <t>202301131924</t>
  </si>
  <si>
    <t>202301131925</t>
  </si>
  <si>
    <t>202301131926</t>
  </si>
  <si>
    <t>202301131927</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</si>
</sst>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7">
    <font>
      <sz val="11"/>
      <color theme="1"/>
      <name val="宋体"/>
      <charset val="134"/>
      <scheme val="minor"/>
    </font>
    <font>
      <b/>
      <sz val="11"/>
      <name val="宋体"/>
      <charset val="134"/>
    </font>
    <font>
      <sz val="12"/>
      <name val="宋体"/>
      <charset val="134"/>
    </font>
    <font>
      <sz val="16"/>
      <color theme="1"/>
      <name val="方正小标宋简体"/>
      <charset val="134"/>
    </font>
    <font>
      <sz val="10"/>
      <name val="宋体"/>
      <charset val="134"/>
    </font>
    <font>
      <sz val="10"/>
      <color theme="1"/>
      <name val="宋体"/>
      <charset val="134"/>
      <scheme val="minor"/>
    </font>
    <font>
      <sz val="10"/>
      <color theme="1"/>
      <name val="宋体"/>
      <charset val="134"/>
    </font>
    <font>
      <b/>
      <sz val="12"/>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8" fillId="2" borderId="0" applyNumberFormat="0" applyBorder="0" applyAlignment="0" applyProtection="0">
      <alignment vertical="center"/>
    </xf>
    <xf numFmtId="0" fontId="9" fillId="3"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4" borderId="0" applyNumberFormat="0" applyBorder="0" applyAlignment="0" applyProtection="0">
      <alignment vertical="center"/>
    </xf>
    <xf numFmtId="0" fontId="10" fillId="5" borderId="0" applyNumberFormat="0" applyBorder="0" applyAlignment="0" applyProtection="0">
      <alignment vertical="center"/>
    </xf>
    <xf numFmtId="43" fontId="0" fillId="0" borderId="0" applyFont="0" applyFill="0" applyBorder="0" applyAlignment="0" applyProtection="0">
      <alignment vertical="center"/>
    </xf>
    <xf numFmtId="0" fontId="11" fillId="6" borderId="0" applyNumberFormat="0" applyBorder="0" applyAlignment="0" applyProtection="0">
      <alignment vertical="center"/>
    </xf>
    <xf numFmtId="0" fontId="12" fillId="0" borderId="0" applyNumberFormat="0" applyFill="0" applyBorder="0" applyAlignment="0" applyProtection="0">
      <alignment vertical="center"/>
    </xf>
    <xf numFmtId="9" fontId="0" fillId="0" borderId="0" applyFont="0" applyFill="0" applyBorder="0" applyAlignment="0" applyProtection="0">
      <alignment vertical="center"/>
    </xf>
    <xf numFmtId="0" fontId="13" fillId="0" borderId="0" applyNumberFormat="0" applyFill="0" applyBorder="0" applyAlignment="0" applyProtection="0">
      <alignment vertical="center"/>
    </xf>
    <xf numFmtId="0" fontId="0" fillId="7" borderId="3" applyNumberFormat="0" applyFont="0" applyAlignment="0" applyProtection="0">
      <alignment vertical="center"/>
    </xf>
    <xf numFmtId="0" fontId="11" fillId="8" borderId="0" applyNumberFormat="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4" applyNumberFormat="0" applyFill="0" applyAlignment="0" applyProtection="0">
      <alignment vertical="center"/>
    </xf>
    <xf numFmtId="0" fontId="19" fillId="0" borderId="4" applyNumberFormat="0" applyFill="0" applyAlignment="0" applyProtection="0">
      <alignment vertical="center"/>
    </xf>
    <xf numFmtId="0" fontId="11" fillId="9" borderId="0" applyNumberFormat="0" applyBorder="0" applyAlignment="0" applyProtection="0">
      <alignment vertical="center"/>
    </xf>
    <xf numFmtId="0" fontId="14" fillId="0" borderId="5" applyNumberFormat="0" applyFill="0" applyAlignment="0" applyProtection="0">
      <alignment vertical="center"/>
    </xf>
    <xf numFmtId="0" fontId="11" fillId="10" borderId="0" applyNumberFormat="0" applyBorder="0" applyAlignment="0" applyProtection="0">
      <alignment vertical="center"/>
    </xf>
    <xf numFmtId="0" fontId="20" fillId="11" borderId="6" applyNumberFormat="0" applyAlignment="0" applyProtection="0">
      <alignment vertical="center"/>
    </xf>
    <xf numFmtId="0" fontId="21" fillId="11" borderId="2" applyNumberFormat="0" applyAlignment="0" applyProtection="0">
      <alignment vertical="center"/>
    </xf>
    <xf numFmtId="0" fontId="22" fillId="12" borderId="7" applyNumberFormat="0" applyAlignment="0" applyProtection="0">
      <alignment vertical="center"/>
    </xf>
    <xf numFmtId="0" fontId="8" fillId="13" borderId="0" applyNumberFormat="0" applyBorder="0" applyAlignment="0" applyProtection="0">
      <alignment vertical="center"/>
    </xf>
    <xf numFmtId="0" fontId="11" fillId="14" borderId="0" applyNumberFormat="0" applyBorder="0" applyAlignment="0" applyProtection="0">
      <alignment vertical="center"/>
    </xf>
    <xf numFmtId="0" fontId="23" fillId="0" borderId="8" applyNumberFormat="0" applyFill="0" applyAlignment="0" applyProtection="0">
      <alignment vertical="center"/>
    </xf>
    <xf numFmtId="0" fontId="24" fillId="0" borderId="9" applyNumberFormat="0" applyFill="0" applyAlignment="0" applyProtection="0">
      <alignment vertical="center"/>
    </xf>
    <xf numFmtId="0" fontId="25" fillId="15" borderId="0" applyNumberFormat="0" applyBorder="0" applyAlignment="0" applyProtection="0">
      <alignment vertical="center"/>
    </xf>
    <xf numFmtId="0" fontId="26" fillId="16" borderId="0" applyNumberFormat="0" applyBorder="0" applyAlignment="0" applyProtection="0">
      <alignment vertical="center"/>
    </xf>
    <xf numFmtId="0" fontId="8" fillId="17" borderId="0" applyNumberFormat="0" applyBorder="0" applyAlignment="0" applyProtection="0">
      <alignment vertical="center"/>
    </xf>
    <xf numFmtId="0" fontId="11"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11" fillId="23" borderId="0" applyNumberFormat="0" applyBorder="0" applyAlignment="0" applyProtection="0">
      <alignment vertical="center"/>
    </xf>
    <xf numFmtId="0" fontId="11"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11" fillId="27" borderId="0" applyNumberFormat="0" applyBorder="0" applyAlignment="0" applyProtection="0">
      <alignment vertical="center"/>
    </xf>
    <xf numFmtId="0" fontId="8" fillId="28" borderId="0" applyNumberFormat="0" applyBorder="0" applyAlignment="0" applyProtection="0">
      <alignment vertical="center"/>
    </xf>
    <xf numFmtId="0" fontId="11" fillId="29" borderId="0" applyNumberFormat="0" applyBorder="0" applyAlignment="0" applyProtection="0">
      <alignment vertical="center"/>
    </xf>
    <xf numFmtId="0" fontId="11" fillId="30" borderId="0" applyNumberFormat="0" applyBorder="0" applyAlignment="0" applyProtection="0">
      <alignment vertical="center"/>
    </xf>
    <xf numFmtId="0" fontId="8" fillId="31" borderId="0" applyNumberFormat="0" applyBorder="0" applyAlignment="0" applyProtection="0">
      <alignment vertical="center"/>
    </xf>
    <xf numFmtId="0" fontId="11" fillId="32" borderId="0" applyNumberFormat="0" applyBorder="0" applyAlignment="0" applyProtection="0">
      <alignment vertical="center"/>
    </xf>
  </cellStyleXfs>
  <cellXfs count="13">
    <xf numFmtId="0" fontId="0" fillId="0" borderId="0" xfId="0">
      <alignment vertical="center"/>
    </xf>
    <xf numFmtId="0" fontId="1" fillId="0" borderId="0" xfId="0" applyFont="1" applyFill="1" applyBorder="1" applyAlignment="1">
      <alignment vertical="center"/>
    </xf>
    <xf numFmtId="0" fontId="2" fillId="0" borderId="0" xfId="0" applyFont="1" applyFill="1" applyBorder="1" applyAlignment="1">
      <alignment vertical="center"/>
    </xf>
    <xf numFmtId="0" fontId="3" fillId="0" borderId="0" xfId="0" applyFont="1" applyAlignment="1">
      <alignment horizontal="center" vertical="center" wrapText="1"/>
    </xf>
    <xf numFmtId="0" fontId="1" fillId="0" borderId="1" xfId="0" applyFont="1" applyFill="1" applyBorder="1" applyAlignment="1">
      <alignment horizontal="center" vertical="center"/>
    </xf>
    <xf numFmtId="0" fontId="4" fillId="0" borderId="1" xfId="0" applyFont="1" applyFill="1" applyBorder="1" applyAlignment="1">
      <alignment horizontal="center" vertical="center"/>
    </xf>
    <xf numFmtId="49" fontId="5" fillId="0" borderId="1" xfId="0" applyNumberFormat="1" applyFont="1" applyBorder="1" applyAlignment="1">
      <alignment horizontal="center" vertical="center"/>
    </xf>
    <xf numFmtId="0" fontId="0" fillId="0" borderId="0" xfId="0" applyFill="1" applyAlignment="1">
      <alignment vertical="center"/>
    </xf>
    <xf numFmtId="0" fontId="6" fillId="0" borderId="0" xfId="0" applyFont="1" applyFill="1" applyAlignment="1">
      <alignment vertical="center"/>
    </xf>
    <xf numFmtId="0" fontId="5" fillId="0" borderId="0" xfId="0" applyFont="1" applyFill="1" applyAlignment="1">
      <alignment vertical="center"/>
    </xf>
    <xf numFmtId="0" fontId="0" fillId="0" borderId="0" xfId="0" applyFill="1" applyAlignment="1">
      <alignment horizontal="center" vertical="center"/>
    </xf>
    <xf numFmtId="0" fontId="3" fillId="0" borderId="0" xfId="0" applyFont="1" applyFill="1" applyAlignment="1">
      <alignment horizontal="center" vertical="center" wrapText="1"/>
    </xf>
    <xf numFmtId="0" fontId="7" fillId="0" borderId="1" xfId="0" applyFont="1" applyFill="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60"/>
  <sheetViews>
    <sheetView workbookViewId="0">
      <selection activeCell="E2" sqref="E2"/>
    </sheetView>
  </sheetViews>
  <sheetFormatPr defaultColWidth="9" defaultRowHeight="13.5" outlineLevelCol="3"/>
  <cols>
    <col min="1" max="1" width="14.925" style="7" customWidth="1"/>
    <col min="2" max="2" width="17.4333333333333" style="10" customWidth="1"/>
    <col min="3" max="3" width="26.1666666666667" style="7" customWidth="1"/>
    <col min="4" max="4" width="22.2666666666667" style="7" customWidth="1"/>
    <col min="5" max="16384" width="9" style="7"/>
  </cols>
  <sheetData>
    <row r="1" s="7" customFormat="1" ht="66" customHeight="1" spans="1:4">
      <c r="A1" s="11" t="s">
        <v>0</v>
      </c>
      <c r="B1" s="11"/>
      <c r="C1" s="11"/>
      <c r="D1" s="11"/>
    </row>
    <row r="2" s="8" customFormat="1" ht="20.25" customHeight="1" spans="1:4">
      <c r="A2" s="12" t="s">
        <v>1</v>
      </c>
      <c r="B2" s="12" t="s">
        <v>2</v>
      </c>
      <c r="C2" s="12" t="s">
        <v>3</v>
      </c>
      <c r="D2" s="12" t="s">
        <v>4</v>
      </c>
    </row>
    <row r="3" s="8" customFormat="1" ht="18.25" customHeight="1" spans="1:4">
      <c r="A3" s="5">
        <v>1</v>
      </c>
      <c r="B3" s="5" t="str">
        <f t="shared" ref="B3:B27" si="0">"001"</f>
        <v>001</v>
      </c>
      <c r="C3" s="5" t="s">
        <v>5</v>
      </c>
      <c r="D3" s="5" t="str">
        <f>"202301130613"</f>
        <v>202301130613</v>
      </c>
    </row>
    <row r="4" s="8" customFormat="1" ht="18.25" customHeight="1" spans="1:4">
      <c r="A4" s="5">
        <v>2</v>
      </c>
      <c r="B4" s="5" t="str">
        <f t="shared" si="0"/>
        <v>001</v>
      </c>
      <c r="C4" s="5" t="s">
        <v>5</v>
      </c>
      <c r="D4" s="5" t="str">
        <f>"202301130626"</f>
        <v>202301130626</v>
      </c>
    </row>
    <row r="5" s="8" customFormat="1" ht="18.25" customHeight="1" spans="1:4">
      <c r="A5" s="5">
        <v>3</v>
      </c>
      <c r="B5" s="5" t="str">
        <f t="shared" si="0"/>
        <v>001</v>
      </c>
      <c r="C5" s="5" t="s">
        <v>5</v>
      </c>
      <c r="D5" s="5" t="str">
        <f>"202301130609"</f>
        <v>202301130609</v>
      </c>
    </row>
    <row r="6" s="8" customFormat="1" ht="18.25" customHeight="1" spans="1:4">
      <c r="A6" s="5">
        <v>4</v>
      </c>
      <c r="B6" s="5" t="str">
        <f t="shared" si="0"/>
        <v>001</v>
      </c>
      <c r="C6" s="5" t="s">
        <v>5</v>
      </c>
      <c r="D6" s="5" t="str">
        <f>"202301130611"</f>
        <v>202301130611</v>
      </c>
    </row>
    <row r="7" s="8" customFormat="1" ht="18.25" customHeight="1" spans="1:4">
      <c r="A7" s="5">
        <v>5</v>
      </c>
      <c r="B7" s="5" t="str">
        <f t="shared" si="0"/>
        <v>001</v>
      </c>
      <c r="C7" s="5" t="s">
        <v>5</v>
      </c>
      <c r="D7" s="5" t="str">
        <f>"202301130606"</f>
        <v>202301130606</v>
      </c>
    </row>
    <row r="8" s="8" customFormat="1" ht="18.25" customHeight="1" spans="1:4">
      <c r="A8" s="5">
        <v>6</v>
      </c>
      <c r="B8" s="5" t="str">
        <f t="shared" si="0"/>
        <v>001</v>
      </c>
      <c r="C8" s="5" t="s">
        <v>5</v>
      </c>
      <c r="D8" s="5" t="str">
        <f>"202301130701"</f>
        <v>202301130701</v>
      </c>
    </row>
    <row r="9" s="8" customFormat="1" ht="18.25" customHeight="1" spans="1:4">
      <c r="A9" s="5">
        <v>7</v>
      </c>
      <c r="B9" s="5" t="str">
        <f t="shared" si="0"/>
        <v>001</v>
      </c>
      <c r="C9" s="5" t="s">
        <v>5</v>
      </c>
      <c r="D9" s="5" t="str">
        <f>"202301130610"</f>
        <v>202301130610</v>
      </c>
    </row>
    <row r="10" s="8" customFormat="1" ht="18.25" customHeight="1" spans="1:4">
      <c r="A10" s="5">
        <v>8</v>
      </c>
      <c r="B10" s="5" t="str">
        <f t="shared" si="0"/>
        <v>001</v>
      </c>
      <c r="C10" s="5" t="s">
        <v>5</v>
      </c>
      <c r="D10" s="5" t="str">
        <f>"202301130627"</f>
        <v>202301130627</v>
      </c>
    </row>
    <row r="11" s="9" customFormat="1" ht="18.25" customHeight="1" spans="1:4">
      <c r="A11" s="5">
        <v>9</v>
      </c>
      <c r="B11" s="5" t="str">
        <f t="shared" si="0"/>
        <v>001</v>
      </c>
      <c r="C11" s="5" t="s">
        <v>5</v>
      </c>
      <c r="D11" s="5" t="str">
        <f>"202301130623"</f>
        <v>202301130623</v>
      </c>
    </row>
    <row r="12" s="9" customFormat="1" ht="18.25" customHeight="1" spans="1:4">
      <c r="A12" s="5">
        <v>10</v>
      </c>
      <c r="B12" s="5" t="str">
        <f t="shared" si="0"/>
        <v>001</v>
      </c>
      <c r="C12" s="5" t="s">
        <v>5</v>
      </c>
      <c r="D12" s="5" t="str">
        <f>"202301130617"</f>
        <v>202301130617</v>
      </c>
    </row>
    <row r="13" s="9" customFormat="1" ht="18.25" customHeight="1" spans="1:4">
      <c r="A13" s="5">
        <v>11</v>
      </c>
      <c r="B13" s="5" t="str">
        <f t="shared" si="0"/>
        <v>001</v>
      </c>
      <c r="C13" s="5" t="s">
        <v>5</v>
      </c>
      <c r="D13" s="5" t="str">
        <f>"202301130711"</f>
        <v>202301130711</v>
      </c>
    </row>
    <row r="14" s="9" customFormat="1" ht="18.25" customHeight="1" spans="1:4">
      <c r="A14" s="5">
        <v>12</v>
      </c>
      <c r="B14" s="5" t="str">
        <f t="shared" si="0"/>
        <v>001</v>
      </c>
      <c r="C14" s="5" t="s">
        <v>5</v>
      </c>
      <c r="D14" s="5" t="str">
        <f>"202301130603"</f>
        <v>202301130603</v>
      </c>
    </row>
    <row r="15" s="9" customFormat="1" ht="18.25" customHeight="1" spans="1:4">
      <c r="A15" s="5">
        <v>13</v>
      </c>
      <c r="B15" s="5" t="str">
        <f t="shared" si="0"/>
        <v>001</v>
      </c>
      <c r="C15" s="5" t="s">
        <v>5</v>
      </c>
      <c r="D15" s="5" t="str">
        <f>"202301130602"</f>
        <v>202301130602</v>
      </c>
    </row>
    <row r="16" s="9" customFormat="1" ht="18.25" customHeight="1" spans="1:4">
      <c r="A16" s="5">
        <v>14</v>
      </c>
      <c r="B16" s="5" t="str">
        <f t="shared" si="0"/>
        <v>001</v>
      </c>
      <c r="C16" s="5" t="s">
        <v>5</v>
      </c>
      <c r="D16" s="5" t="str">
        <f>"202301130710"</f>
        <v>202301130710</v>
      </c>
    </row>
    <row r="17" s="9" customFormat="1" ht="18.25" customHeight="1" spans="1:4">
      <c r="A17" s="5">
        <v>15</v>
      </c>
      <c r="B17" s="5" t="str">
        <f t="shared" si="0"/>
        <v>001</v>
      </c>
      <c r="C17" s="5" t="s">
        <v>5</v>
      </c>
      <c r="D17" s="5" t="str">
        <f>"202301130605"</f>
        <v>202301130605</v>
      </c>
    </row>
    <row r="18" s="9" customFormat="1" ht="18.25" customHeight="1" spans="1:4">
      <c r="A18" s="5">
        <v>16</v>
      </c>
      <c r="B18" s="5" t="str">
        <f t="shared" si="0"/>
        <v>001</v>
      </c>
      <c r="C18" s="5" t="s">
        <v>5</v>
      </c>
      <c r="D18" s="5" t="str">
        <f>"202301130628"</f>
        <v>202301130628</v>
      </c>
    </row>
    <row r="19" s="9" customFormat="1" ht="18.25" customHeight="1" spans="1:4">
      <c r="A19" s="5">
        <v>17</v>
      </c>
      <c r="B19" s="5" t="str">
        <f t="shared" si="0"/>
        <v>001</v>
      </c>
      <c r="C19" s="5" t="s">
        <v>5</v>
      </c>
      <c r="D19" s="5" t="str">
        <f>"202301130625"</f>
        <v>202301130625</v>
      </c>
    </row>
    <row r="20" s="9" customFormat="1" ht="18.25" customHeight="1" spans="1:4">
      <c r="A20" s="5">
        <v>18</v>
      </c>
      <c r="B20" s="5" t="str">
        <f t="shared" si="0"/>
        <v>001</v>
      </c>
      <c r="C20" s="5" t="s">
        <v>5</v>
      </c>
      <c r="D20" s="5" t="str">
        <f>"202301130705"</f>
        <v>202301130705</v>
      </c>
    </row>
    <row r="21" s="9" customFormat="1" ht="18.25" customHeight="1" spans="1:4">
      <c r="A21" s="5">
        <v>19</v>
      </c>
      <c r="B21" s="5" t="str">
        <f t="shared" si="0"/>
        <v>001</v>
      </c>
      <c r="C21" s="5" t="s">
        <v>5</v>
      </c>
      <c r="D21" s="5" t="str">
        <f>"202301130704"</f>
        <v>202301130704</v>
      </c>
    </row>
    <row r="22" s="9" customFormat="1" ht="18.25" customHeight="1" spans="1:4">
      <c r="A22" s="5">
        <v>20</v>
      </c>
      <c r="B22" s="5" t="str">
        <f t="shared" si="0"/>
        <v>001</v>
      </c>
      <c r="C22" s="5" t="s">
        <v>5</v>
      </c>
      <c r="D22" s="5" t="str">
        <f>"202301130706"</f>
        <v>202301130706</v>
      </c>
    </row>
    <row r="23" s="9" customFormat="1" ht="18.25" customHeight="1" spans="1:4">
      <c r="A23" s="5">
        <v>21</v>
      </c>
      <c r="B23" s="5" t="str">
        <f t="shared" si="0"/>
        <v>001</v>
      </c>
      <c r="C23" s="5" t="s">
        <v>5</v>
      </c>
      <c r="D23" s="5" t="str">
        <f>"202301130612"</f>
        <v>202301130612</v>
      </c>
    </row>
    <row r="24" s="9" customFormat="1" ht="18.25" customHeight="1" spans="1:4">
      <c r="A24" s="5">
        <v>22</v>
      </c>
      <c r="B24" s="5" t="str">
        <f t="shared" si="0"/>
        <v>001</v>
      </c>
      <c r="C24" s="5" t="s">
        <v>5</v>
      </c>
      <c r="D24" s="5" t="str">
        <f>"202301130702"</f>
        <v>202301130702</v>
      </c>
    </row>
    <row r="25" s="9" customFormat="1" ht="18.25" customHeight="1" spans="1:4">
      <c r="A25" s="5">
        <v>23</v>
      </c>
      <c r="B25" s="5" t="str">
        <f t="shared" si="0"/>
        <v>001</v>
      </c>
      <c r="C25" s="5" t="s">
        <v>5</v>
      </c>
      <c r="D25" s="5" t="str">
        <f>"202301130703"</f>
        <v>202301130703</v>
      </c>
    </row>
    <row r="26" s="9" customFormat="1" ht="18.25" customHeight="1" spans="1:4">
      <c r="A26" s="5">
        <v>24</v>
      </c>
      <c r="B26" s="5" t="str">
        <f t="shared" si="0"/>
        <v>001</v>
      </c>
      <c r="C26" s="5" t="s">
        <v>5</v>
      </c>
      <c r="D26" s="5" t="str">
        <f>"202301130709"</f>
        <v>202301130709</v>
      </c>
    </row>
    <row r="27" s="9" customFormat="1" ht="18.25" customHeight="1" spans="1:4">
      <c r="A27" s="5">
        <v>25</v>
      </c>
      <c r="B27" s="5" t="str">
        <f t="shared" si="0"/>
        <v>001</v>
      </c>
      <c r="C27" s="5" t="s">
        <v>5</v>
      </c>
      <c r="D27" s="5" t="str">
        <f>"202301130624"</f>
        <v>202301130624</v>
      </c>
    </row>
    <row r="28" s="9" customFormat="1" ht="18.25" customHeight="1" spans="1:4">
      <c r="A28" s="5">
        <v>26</v>
      </c>
      <c r="B28" s="5" t="str">
        <f t="shared" ref="B28:B48" si="1">"002"</f>
        <v>002</v>
      </c>
      <c r="C28" s="5" t="s">
        <v>5</v>
      </c>
      <c r="D28" s="5" t="str">
        <f>"202301130807"</f>
        <v>202301130807</v>
      </c>
    </row>
    <row r="29" s="9" customFormat="1" ht="18.25" customHeight="1" spans="1:4">
      <c r="A29" s="5">
        <v>27</v>
      </c>
      <c r="B29" s="5" t="str">
        <f t="shared" si="1"/>
        <v>002</v>
      </c>
      <c r="C29" s="5" t="s">
        <v>5</v>
      </c>
      <c r="D29" s="5" t="str">
        <f>"202301130713"</f>
        <v>202301130713</v>
      </c>
    </row>
    <row r="30" s="9" customFormat="1" ht="18.25" customHeight="1" spans="1:4">
      <c r="A30" s="5">
        <v>28</v>
      </c>
      <c r="B30" s="5" t="str">
        <f t="shared" si="1"/>
        <v>002</v>
      </c>
      <c r="C30" s="5" t="s">
        <v>5</v>
      </c>
      <c r="D30" s="5" t="str">
        <f>"202301130718"</f>
        <v>202301130718</v>
      </c>
    </row>
    <row r="31" s="9" customFormat="1" ht="18.25" customHeight="1" spans="1:4">
      <c r="A31" s="5">
        <v>29</v>
      </c>
      <c r="B31" s="5" t="str">
        <f t="shared" si="1"/>
        <v>002</v>
      </c>
      <c r="C31" s="5" t="s">
        <v>5</v>
      </c>
      <c r="D31" s="5" t="str">
        <f>"202301130816"</f>
        <v>202301130816</v>
      </c>
    </row>
    <row r="32" s="9" customFormat="1" ht="18.25" customHeight="1" spans="1:4">
      <c r="A32" s="5">
        <v>30</v>
      </c>
      <c r="B32" s="5" t="str">
        <f t="shared" si="1"/>
        <v>002</v>
      </c>
      <c r="C32" s="5" t="s">
        <v>5</v>
      </c>
      <c r="D32" s="5" t="str">
        <f>"202301130811"</f>
        <v>202301130811</v>
      </c>
    </row>
    <row r="33" s="9" customFormat="1" ht="18.25" customHeight="1" spans="1:4">
      <c r="A33" s="5">
        <v>31</v>
      </c>
      <c r="B33" s="5" t="str">
        <f t="shared" si="1"/>
        <v>002</v>
      </c>
      <c r="C33" s="5" t="s">
        <v>5</v>
      </c>
      <c r="D33" s="5" t="str">
        <f>"202301130717"</f>
        <v>202301130717</v>
      </c>
    </row>
    <row r="34" s="9" customFormat="1" ht="18.25" customHeight="1" spans="1:4">
      <c r="A34" s="5">
        <v>32</v>
      </c>
      <c r="B34" s="5" t="str">
        <f t="shared" si="1"/>
        <v>002</v>
      </c>
      <c r="C34" s="5" t="s">
        <v>5</v>
      </c>
      <c r="D34" s="5" t="str">
        <f>"202301130805"</f>
        <v>202301130805</v>
      </c>
    </row>
    <row r="35" s="9" customFormat="1" ht="18.25" customHeight="1" spans="1:4">
      <c r="A35" s="5">
        <v>33</v>
      </c>
      <c r="B35" s="5" t="str">
        <f t="shared" si="1"/>
        <v>002</v>
      </c>
      <c r="C35" s="5" t="s">
        <v>5</v>
      </c>
      <c r="D35" s="5" t="str">
        <f>"202301130727"</f>
        <v>202301130727</v>
      </c>
    </row>
    <row r="36" s="9" customFormat="1" ht="18.25" customHeight="1" spans="1:4">
      <c r="A36" s="5">
        <v>34</v>
      </c>
      <c r="B36" s="5" t="str">
        <f t="shared" si="1"/>
        <v>002</v>
      </c>
      <c r="C36" s="5" t="s">
        <v>5</v>
      </c>
      <c r="D36" s="5" t="str">
        <f>"202301130730"</f>
        <v>202301130730</v>
      </c>
    </row>
    <row r="37" s="9" customFormat="1" ht="18.25" customHeight="1" spans="1:4">
      <c r="A37" s="5">
        <v>35</v>
      </c>
      <c r="B37" s="5" t="str">
        <f t="shared" si="1"/>
        <v>002</v>
      </c>
      <c r="C37" s="5" t="s">
        <v>5</v>
      </c>
      <c r="D37" s="5" t="str">
        <f>"202301130716"</f>
        <v>202301130716</v>
      </c>
    </row>
    <row r="38" s="9" customFormat="1" ht="18.25" customHeight="1" spans="1:4">
      <c r="A38" s="5">
        <v>36</v>
      </c>
      <c r="B38" s="5" t="str">
        <f t="shared" si="1"/>
        <v>002</v>
      </c>
      <c r="C38" s="5" t="s">
        <v>5</v>
      </c>
      <c r="D38" s="5" t="str">
        <f>"202301130804"</f>
        <v>202301130804</v>
      </c>
    </row>
    <row r="39" s="9" customFormat="1" ht="18.25" customHeight="1" spans="1:4">
      <c r="A39" s="5">
        <v>37</v>
      </c>
      <c r="B39" s="5" t="str">
        <f t="shared" si="1"/>
        <v>002</v>
      </c>
      <c r="C39" s="5" t="s">
        <v>5</v>
      </c>
      <c r="D39" s="5" t="str">
        <f>"202301130808"</f>
        <v>202301130808</v>
      </c>
    </row>
    <row r="40" s="9" customFormat="1" ht="18.25" customHeight="1" spans="1:4">
      <c r="A40" s="5">
        <v>38</v>
      </c>
      <c r="B40" s="5" t="str">
        <f t="shared" si="1"/>
        <v>002</v>
      </c>
      <c r="C40" s="5" t="s">
        <v>5</v>
      </c>
      <c r="D40" s="5" t="str">
        <f>"202301130714"</f>
        <v>202301130714</v>
      </c>
    </row>
    <row r="41" s="9" customFormat="1" ht="18.25" customHeight="1" spans="1:4">
      <c r="A41" s="5">
        <v>39</v>
      </c>
      <c r="B41" s="5" t="str">
        <f t="shared" si="1"/>
        <v>002</v>
      </c>
      <c r="C41" s="5" t="s">
        <v>5</v>
      </c>
      <c r="D41" s="5" t="str">
        <f>"202301130802"</f>
        <v>202301130802</v>
      </c>
    </row>
    <row r="42" s="9" customFormat="1" ht="18.25" customHeight="1" spans="1:4">
      <c r="A42" s="5">
        <v>40</v>
      </c>
      <c r="B42" s="5" t="str">
        <f t="shared" si="1"/>
        <v>002</v>
      </c>
      <c r="C42" s="5" t="s">
        <v>5</v>
      </c>
      <c r="D42" s="5" t="str">
        <f>"202301130806"</f>
        <v>202301130806</v>
      </c>
    </row>
    <row r="43" s="9" customFormat="1" ht="18.25" customHeight="1" spans="1:4">
      <c r="A43" s="5">
        <v>41</v>
      </c>
      <c r="B43" s="5" t="str">
        <f t="shared" si="1"/>
        <v>002</v>
      </c>
      <c r="C43" s="5" t="s">
        <v>5</v>
      </c>
      <c r="D43" s="5" t="str">
        <f>"202301130809"</f>
        <v>202301130809</v>
      </c>
    </row>
    <row r="44" ht="18.25" customHeight="1" spans="1:4">
      <c r="A44" s="5">
        <v>42</v>
      </c>
      <c r="B44" s="5" t="str">
        <f t="shared" si="1"/>
        <v>002</v>
      </c>
      <c r="C44" s="5" t="s">
        <v>5</v>
      </c>
      <c r="D44" s="5" t="str">
        <f>"202301130815"</f>
        <v>202301130815</v>
      </c>
    </row>
    <row r="45" ht="18.25" customHeight="1" spans="1:4">
      <c r="A45" s="5">
        <v>43</v>
      </c>
      <c r="B45" s="5" t="str">
        <f t="shared" si="1"/>
        <v>002</v>
      </c>
      <c r="C45" s="5" t="s">
        <v>5</v>
      </c>
      <c r="D45" s="5" t="str">
        <f>"202301130720"</f>
        <v>202301130720</v>
      </c>
    </row>
    <row r="46" ht="18.25" customHeight="1" spans="1:4">
      <c r="A46" s="5">
        <v>44</v>
      </c>
      <c r="B46" s="5" t="str">
        <f t="shared" si="1"/>
        <v>002</v>
      </c>
      <c r="C46" s="5" t="s">
        <v>5</v>
      </c>
      <c r="D46" s="5" t="str">
        <f>"202301130721"</f>
        <v>202301130721</v>
      </c>
    </row>
    <row r="47" ht="18.25" customHeight="1" spans="1:4">
      <c r="A47" s="5">
        <v>45</v>
      </c>
      <c r="B47" s="5" t="str">
        <f t="shared" si="1"/>
        <v>002</v>
      </c>
      <c r="C47" s="5" t="s">
        <v>5</v>
      </c>
      <c r="D47" s="5" t="str">
        <f>"202301130715"</f>
        <v>202301130715</v>
      </c>
    </row>
    <row r="48" ht="18.25" customHeight="1" spans="1:4">
      <c r="A48" s="5">
        <v>46</v>
      </c>
      <c r="B48" s="5" t="str">
        <f t="shared" si="1"/>
        <v>002</v>
      </c>
      <c r="C48" s="5" t="s">
        <v>5</v>
      </c>
      <c r="D48" s="5" t="str">
        <f>"202301130812"</f>
        <v>202301130812</v>
      </c>
    </row>
    <row r="49" ht="18.25" customHeight="1" spans="1:4">
      <c r="A49" s="5">
        <v>47</v>
      </c>
      <c r="B49" s="5" t="str">
        <f t="shared" ref="B49:B60" si="2">"004"</f>
        <v>004</v>
      </c>
      <c r="C49" s="5" t="s">
        <v>5</v>
      </c>
      <c r="D49" s="5" t="str">
        <f>"202301130911"</f>
        <v>202301130911</v>
      </c>
    </row>
    <row r="50" ht="18.25" customHeight="1" spans="1:4">
      <c r="A50" s="5">
        <v>48</v>
      </c>
      <c r="B50" s="5" t="str">
        <f t="shared" si="2"/>
        <v>004</v>
      </c>
      <c r="C50" s="5" t="s">
        <v>5</v>
      </c>
      <c r="D50" s="5" t="str">
        <f>"202301130903"</f>
        <v>202301130903</v>
      </c>
    </row>
    <row r="51" ht="18.25" customHeight="1" spans="1:4">
      <c r="A51" s="5">
        <v>49</v>
      </c>
      <c r="B51" s="5" t="str">
        <f t="shared" si="2"/>
        <v>004</v>
      </c>
      <c r="C51" s="5" t="s">
        <v>5</v>
      </c>
      <c r="D51" s="5" t="str">
        <f>"202301130912"</f>
        <v>202301130912</v>
      </c>
    </row>
    <row r="52" ht="18.25" customHeight="1" spans="1:4">
      <c r="A52" s="5">
        <v>50</v>
      </c>
      <c r="B52" s="5" t="str">
        <f t="shared" si="2"/>
        <v>004</v>
      </c>
      <c r="C52" s="5" t="s">
        <v>5</v>
      </c>
      <c r="D52" s="5" t="str">
        <f>"202301130825"</f>
        <v>202301130825</v>
      </c>
    </row>
    <row r="53" ht="18.25" customHeight="1" spans="1:4">
      <c r="A53" s="5">
        <v>51</v>
      </c>
      <c r="B53" s="5" t="str">
        <f t="shared" si="2"/>
        <v>004</v>
      </c>
      <c r="C53" s="5" t="s">
        <v>5</v>
      </c>
      <c r="D53" s="5" t="str">
        <f>"202301130904"</f>
        <v>202301130904</v>
      </c>
    </row>
    <row r="54" ht="18.25" customHeight="1" spans="1:4">
      <c r="A54" s="5">
        <v>52</v>
      </c>
      <c r="B54" s="5" t="str">
        <f t="shared" si="2"/>
        <v>004</v>
      </c>
      <c r="C54" s="5" t="s">
        <v>5</v>
      </c>
      <c r="D54" s="5" t="str">
        <f>"202301130902"</f>
        <v>202301130902</v>
      </c>
    </row>
    <row r="55" ht="18.25" customHeight="1" spans="1:4">
      <c r="A55" s="5">
        <v>53</v>
      </c>
      <c r="B55" s="5" t="str">
        <f t="shared" si="2"/>
        <v>004</v>
      </c>
      <c r="C55" s="5" t="s">
        <v>5</v>
      </c>
      <c r="D55" s="5" t="str">
        <f>"202301130909"</f>
        <v>202301130909</v>
      </c>
    </row>
    <row r="56" ht="18.25" customHeight="1" spans="1:4">
      <c r="A56" s="5">
        <v>54</v>
      </c>
      <c r="B56" s="5" t="str">
        <f t="shared" si="2"/>
        <v>004</v>
      </c>
      <c r="C56" s="5" t="s">
        <v>5</v>
      </c>
      <c r="D56" s="5" t="str">
        <f>"202301130916"</f>
        <v>202301130916</v>
      </c>
    </row>
    <row r="57" ht="18.25" customHeight="1" spans="1:4">
      <c r="A57" s="5">
        <v>55</v>
      </c>
      <c r="B57" s="5" t="str">
        <f t="shared" si="2"/>
        <v>004</v>
      </c>
      <c r="C57" s="5" t="s">
        <v>5</v>
      </c>
      <c r="D57" s="5" t="str">
        <f>"202301130914"</f>
        <v>202301130914</v>
      </c>
    </row>
    <row r="58" ht="18.25" customHeight="1" spans="1:4">
      <c r="A58" s="5">
        <v>56</v>
      </c>
      <c r="B58" s="5" t="str">
        <f t="shared" si="2"/>
        <v>004</v>
      </c>
      <c r="C58" s="5" t="s">
        <v>5</v>
      </c>
      <c r="D58" s="5" t="str">
        <f>"202301130830"</f>
        <v>202301130830</v>
      </c>
    </row>
    <row r="59" ht="18.25" customHeight="1" spans="1:4">
      <c r="A59" s="5">
        <v>57</v>
      </c>
      <c r="B59" s="5" t="str">
        <f t="shared" si="2"/>
        <v>004</v>
      </c>
      <c r="C59" s="5" t="s">
        <v>5</v>
      </c>
      <c r="D59" s="5" t="str">
        <f>"202301130906"</f>
        <v>202301130906</v>
      </c>
    </row>
    <row r="60" ht="18.25" customHeight="1" spans="1:4">
      <c r="A60" s="5">
        <v>58</v>
      </c>
      <c r="B60" s="5" t="str">
        <f t="shared" si="2"/>
        <v>004</v>
      </c>
      <c r="C60" s="5" t="s">
        <v>5</v>
      </c>
      <c r="D60" s="5" t="str">
        <f>"202301130907"</f>
        <v>202301130907</v>
      </c>
    </row>
  </sheetData>
  <mergeCells count="1">
    <mergeCell ref="A1:D1"/>
  </mergeCells>
  <pageMargins left="1.0625" right="0.751388888888889" top="0.826388888888889" bottom="0.354166666666667" header="0.5" footer="0.5"/>
  <pageSetup paperSize="9" orientation="portrait"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29"/>
  <sheetViews>
    <sheetView tabSelected="1" workbookViewId="0">
      <selection activeCell="G11" sqref="G11"/>
    </sheetView>
  </sheetViews>
  <sheetFormatPr defaultColWidth="9" defaultRowHeight="13.5" outlineLevelCol="4"/>
  <cols>
    <col min="1" max="1" width="13.3583333333333" customWidth="1"/>
    <col min="2" max="2" width="14.075" customWidth="1"/>
    <col min="3" max="3" width="21.375" customWidth="1"/>
    <col min="4" max="4" width="15.2833333333333" customWidth="1"/>
    <col min="5" max="5" width="19.95" customWidth="1"/>
  </cols>
  <sheetData>
    <row r="1" ht="64" customHeight="1" spans="1:5">
      <c r="A1" s="3" t="s">
        <v>6</v>
      </c>
      <c r="B1" s="3"/>
      <c r="C1" s="3"/>
      <c r="D1" s="3"/>
      <c r="E1" s="3"/>
    </row>
    <row r="2" s="1" customFormat="1" ht="20" customHeight="1" spans="1:5">
      <c r="A2" s="4" t="s">
        <v>1</v>
      </c>
      <c r="B2" s="4" t="s">
        <v>2</v>
      </c>
      <c r="C2" s="4" t="s">
        <v>3</v>
      </c>
      <c r="D2" s="4" t="s">
        <v>7</v>
      </c>
      <c r="E2" s="4" t="s">
        <v>4</v>
      </c>
    </row>
    <row r="3" s="2" customFormat="1" ht="20" customHeight="1" spans="1:5">
      <c r="A3" s="5">
        <v>1</v>
      </c>
      <c r="B3" s="5" t="str">
        <f t="shared" ref="B3:B22" si="0">"003"</f>
        <v>003</v>
      </c>
      <c r="C3" s="5" t="s">
        <v>5</v>
      </c>
      <c r="D3" s="5" t="str">
        <f>"姜海涛"</f>
        <v>姜海涛</v>
      </c>
      <c r="E3" s="6" t="s">
        <v>8</v>
      </c>
    </row>
    <row r="4" s="2" customFormat="1" ht="20" customHeight="1" spans="1:5">
      <c r="A4" s="5">
        <v>2</v>
      </c>
      <c r="B4" s="5" t="str">
        <f t="shared" si="0"/>
        <v>003</v>
      </c>
      <c r="C4" s="5" t="s">
        <v>5</v>
      </c>
      <c r="D4" s="5" t="str">
        <f>"沈朝栋"</f>
        <v>沈朝栋</v>
      </c>
      <c r="E4" s="6" t="s">
        <v>9</v>
      </c>
    </row>
    <row r="5" s="2" customFormat="1" ht="20" customHeight="1" spans="1:5">
      <c r="A5" s="5">
        <v>3</v>
      </c>
      <c r="B5" s="5" t="str">
        <f t="shared" si="0"/>
        <v>003</v>
      </c>
      <c r="C5" s="5" t="s">
        <v>5</v>
      </c>
      <c r="D5" s="5" t="str">
        <f>"储俊杰"</f>
        <v>储俊杰</v>
      </c>
      <c r="E5" s="6" t="s">
        <v>10</v>
      </c>
    </row>
    <row r="6" s="2" customFormat="1" ht="20" customHeight="1" spans="1:5">
      <c r="A6" s="5">
        <v>4</v>
      </c>
      <c r="B6" s="5" t="str">
        <f t="shared" si="0"/>
        <v>003</v>
      </c>
      <c r="C6" s="5" t="s">
        <v>5</v>
      </c>
      <c r="D6" s="5" t="str">
        <f>"王明焜"</f>
        <v>王明焜</v>
      </c>
      <c r="E6" s="6" t="s">
        <v>11</v>
      </c>
    </row>
    <row r="7" s="2" customFormat="1" ht="20" customHeight="1" spans="1:5">
      <c r="A7" s="5">
        <v>5</v>
      </c>
      <c r="B7" s="5" t="str">
        <f t="shared" si="0"/>
        <v>003</v>
      </c>
      <c r="C7" s="5" t="s">
        <v>5</v>
      </c>
      <c r="D7" s="5" t="str">
        <f>"杨新建"</f>
        <v>杨新建</v>
      </c>
      <c r="E7" s="6" t="s">
        <v>12</v>
      </c>
    </row>
    <row r="8" s="2" customFormat="1" ht="20" customHeight="1" spans="1:5">
      <c r="A8" s="5">
        <v>6</v>
      </c>
      <c r="B8" s="5" t="str">
        <f t="shared" si="0"/>
        <v>003</v>
      </c>
      <c r="C8" s="5" t="s">
        <v>5</v>
      </c>
      <c r="D8" s="5" t="str">
        <f>"黄遵炀"</f>
        <v>黄遵炀</v>
      </c>
      <c r="E8" s="6" t="s">
        <v>13</v>
      </c>
    </row>
    <row r="9" s="2" customFormat="1" ht="20" customHeight="1" spans="1:5">
      <c r="A9" s="5">
        <v>7</v>
      </c>
      <c r="B9" s="5" t="str">
        <f t="shared" si="0"/>
        <v>003</v>
      </c>
      <c r="C9" s="5" t="s">
        <v>5</v>
      </c>
      <c r="D9" s="5" t="str">
        <f>"汪于智"</f>
        <v>汪于智</v>
      </c>
      <c r="E9" s="6" t="s">
        <v>14</v>
      </c>
    </row>
    <row r="10" s="2" customFormat="1" ht="20" customHeight="1" spans="1:5">
      <c r="A10" s="5">
        <v>8</v>
      </c>
      <c r="B10" s="5" t="str">
        <f t="shared" si="0"/>
        <v>003</v>
      </c>
      <c r="C10" s="5" t="s">
        <v>5</v>
      </c>
      <c r="D10" s="5" t="str">
        <f>"朱进超"</f>
        <v>朱进超</v>
      </c>
      <c r="E10" s="6" t="s">
        <v>15</v>
      </c>
    </row>
    <row r="11" s="2" customFormat="1" ht="20" customHeight="1" spans="1:5">
      <c r="A11" s="5">
        <v>9</v>
      </c>
      <c r="B11" s="5" t="str">
        <f t="shared" si="0"/>
        <v>003</v>
      </c>
      <c r="C11" s="5" t="s">
        <v>5</v>
      </c>
      <c r="D11" s="5" t="str">
        <f>"冯杰"</f>
        <v>冯杰</v>
      </c>
      <c r="E11" s="6" t="s">
        <v>16</v>
      </c>
    </row>
    <row r="12" s="2" customFormat="1" ht="20" customHeight="1" spans="1:5">
      <c r="A12" s="5">
        <v>10</v>
      </c>
      <c r="B12" s="5" t="str">
        <f t="shared" si="0"/>
        <v>003</v>
      </c>
      <c r="C12" s="5" t="s">
        <v>5</v>
      </c>
      <c r="D12" s="5" t="str">
        <f>"张大庆"</f>
        <v>张大庆</v>
      </c>
      <c r="E12" s="6" t="s">
        <v>17</v>
      </c>
    </row>
    <row r="13" s="2" customFormat="1" ht="20" customHeight="1" spans="1:5">
      <c r="A13" s="5">
        <v>11</v>
      </c>
      <c r="B13" s="5" t="str">
        <f t="shared" si="0"/>
        <v>003</v>
      </c>
      <c r="C13" s="5" t="s">
        <v>5</v>
      </c>
      <c r="D13" s="5" t="str">
        <f>"李森"</f>
        <v>李森</v>
      </c>
      <c r="E13" s="6" t="s">
        <v>18</v>
      </c>
    </row>
    <row r="14" s="2" customFormat="1" ht="20" customHeight="1" spans="1:5">
      <c r="A14" s="5">
        <v>12</v>
      </c>
      <c r="B14" s="5" t="str">
        <f t="shared" si="0"/>
        <v>003</v>
      </c>
      <c r="C14" s="5" t="s">
        <v>5</v>
      </c>
      <c r="D14" s="5" t="str">
        <f>"彭浩"</f>
        <v>彭浩</v>
      </c>
      <c r="E14" s="6" t="s">
        <v>19</v>
      </c>
    </row>
    <row r="15" s="2" customFormat="1" ht="20" customHeight="1" spans="1:5">
      <c r="A15" s="5">
        <v>13</v>
      </c>
      <c r="B15" s="5" t="str">
        <f t="shared" si="0"/>
        <v>003</v>
      </c>
      <c r="C15" s="5" t="s">
        <v>5</v>
      </c>
      <c r="D15" s="5" t="str">
        <f>"赵东佳"</f>
        <v>赵东佳</v>
      </c>
      <c r="E15" s="6" t="s">
        <v>20</v>
      </c>
    </row>
    <row r="16" s="2" customFormat="1" ht="20" customHeight="1" spans="1:5">
      <c r="A16" s="5">
        <v>14</v>
      </c>
      <c r="B16" s="5" t="str">
        <f t="shared" si="0"/>
        <v>003</v>
      </c>
      <c r="C16" s="5" t="s">
        <v>5</v>
      </c>
      <c r="D16" s="5" t="str">
        <f>"王世林"</f>
        <v>王世林</v>
      </c>
      <c r="E16" s="6" t="s">
        <v>21</v>
      </c>
    </row>
    <row r="17" s="2" customFormat="1" ht="20" customHeight="1" spans="1:5">
      <c r="A17" s="5">
        <v>15</v>
      </c>
      <c r="B17" s="5" t="str">
        <f t="shared" si="0"/>
        <v>003</v>
      </c>
      <c r="C17" s="5" t="s">
        <v>5</v>
      </c>
      <c r="D17" s="5" t="str">
        <f>"潘树林"</f>
        <v>潘树林</v>
      </c>
      <c r="E17" s="6" t="s">
        <v>22</v>
      </c>
    </row>
    <row r="18" s="2" customFormat="1" ht="20" customHeight="1" spans="1:5">
      <c r="A18" s="5">
        <v>16</v>
      </c>
      <c r="B18" s="5" t="str">
        <f t="shared" si="0"/>
        <v>003</v>
      </c>
      <c r="C18" s="5" t="s">
        <v>5</v>
      </c>
      <c r="D18" s="5" t="str">
        <f>"帅磊"</f>
        <v>帅磊</v>
      </c>
      <c r="E18" s="6" t="s">
        <v>23</v>
      </c>
    </row>
    <row r="19" s="2" customFormat="1" ht="20" customHeight="1" spans="1:5">
      <c r="A19" s="5">
        <v>17</v>
      </c>
      <c r="B19" s="5" t="str">
        <f t="shared" si="0"/>
        <v>003</v>
      </c>
      <c r="C19" s="5" t="s">
        <v>5</v>
      </c>
      <c r="D19" s="5" t="str">
        <f>"詹洁"</f>
        <v>詹洁</v>
      </c>
      <c r="E19" s="6" t="s">
        <v>24</v>
      </c>
    </row>
    <row r="20" s="2" customFormat="1" ht="20" customHeight="1" spans="1:5">
      <c r="A20" s="5">
        <v>18</v>
      </c>
      <c r="B20" s="5" t="str">
        <f t="shared" si="0"/>
        <v>003</v>
      </c>
      <c r="C20" s="5" t="s">
        <v>5</v>
      </c>
      <c r="D20" s="5" t="str">
        <f>"袁震"</f>
        <v>袁震</v>
      </c>
      <c r="E20" s="6" t="s">
        <v>25</v>
      </c>
    </row>
    <row r="21" s="2" customFormat="1" ht="20" customHeight="1" spans="1:5">
      <c r="A21" s="5">
        <v>19</v>
      </c>
      <c r="B21" s="5" t="str">
        <f t="shared" si="0"/>
        <v>003</v>
      </c>
      <c r="C21" s="5" t="s">
        <v>5</v>
      </c>
      <c r="D21" s="5" t="str">
        <f>"沈丙华"</f>
        <v>沈丙华</v>
      </c>
      <c r="E21" s="6" t="s">
        <v>26</v>
      </c>
    </row>
    <row r="22" s="2" customFormat="1" ht="20" customHeight="1" spans="1:5">
      <c r="A22" s="5">
        <v>20</v>
      </c>
      <c r="B22" s="5" t="str">
        <f t="shared" si="0"/>
        <v>003</v>
      </c>
      <c r="C22" s="5" t="s">
        <v>5</v>
      </c>
      <c r="D22" s="5" t="str">
        <f>"方春辉"</f>
        <v>方春辉</v>
      </c>
      <c r="E22" s="6" t="s">
        <v>27</v>
      </c>
    </row>
    <row r="23" s="2" customFormat="1" ht="20" customHeight="1" spans="1:5">
      <c r="A23" s="5">
        <v>21</v>
      </c>
      <c r="B23" s="5" t="str">
        <f t="shared" ref="B23:B33" si="1">"005"</f>
        <v>005</v>
      </c>
      <c r="C23" s="5" t="s">
        <v>5</v>
      </c>
      <c r="D23" s="5" t="str">
        <f>"吴海燕"</f>
        <v>吴海燕</v>
      </c>
      <c r="E23" s="6" t="s">
        <v>28</v>
      </c>
    </row>
    <row r="24" s="2" customFormat="1" ht="20" customHeight="1" spans="1:5">
      <c r="A24" s="5">
        <v>22</v>
      </c>
      <c r="B24" s="5" t="str">
        <f t="shared" si="1"/>
        <v>005</v>
      </c>
      <c r="C24" s="5" t="s">
        <v>5</v>
      </c>
      <c r="D24" s="5" t="str">
        <f>"杨春琴"</f>
        <v>杨春琴</v>
      </c>
      <c r="E24" s="6" t="s">
        <v>29</v>
      </c>
    </row>
    <row r="25" s="2" customFormat="1" ht="20" customHeight="1" spans="1:5">
      <c r="A25" s="5">
        <v>23</v>
      </c>
      <c r="B25" s="5" t="str">
        <f t="shared" si="1"/>
        <v>005</v>
      </c>
      <c r="C25" s="5" t="s">
        <v>5</v>
      </c>
      <c r="D25" s="5" t="str">
        <f>"张宝心"</f>
        <v>张宝心</v>
      </c>
      <c r="E25" s="6" t="s">
        <v>30</v>
      </c>
    </row>
    <row r="26" s="2" customFormat="1" ht="20" customHeight="1" spans="1:5">
      <c r="A26" s="5">
        <v>24</v>
      </c>
      <c r="B26" s="5" t="str">
        <f t="shared" si="1"/>
        <v>005</v>
      </c>
      <c r="C26" s="5" t="s">
        <v>5</v>
      </c>
      <c r="D26" s="5" t="str">
        <f>"周夏玲"</f>
        <v>周夏玲</v>
      </c>
      <c r="E26" s="6" t="s">
        <v>31</v>
      </c>
    </row>
    <row r="27" s="2" customFormat="1" ht="20" customHeight="1" spans="1:5">
      <c r="A27" s="5">
        <v>25</v>
      </c>
      <c r="B27" s="5" t="str">
        <f t="shared" si="1"/>
        <v>005</v>
      </c>
      <c r="C27" s="5" t="s">
        <v>5</v>
      </c>
      <c r="D27" s="5" t="str">
        <f>"余静"</f>
        <v>余静</v>
      </c>
      <c r="E27" s="6" t="s">
        <v>32</v>
      </c>
    </row>
    <row r="28" s="2" customFormat="1" ht="20" customHeight="1" spans="1:5">
      <c r="A28" s="5">
        <v>26</v>
      </c>
      <c r="B28" s="5" t="str">
        <f t="shared" si="1"/>
        <v>005</v>
      </c>
      <c r="C28" s="5" t="s">
        <v>5</v>
      </c>
      <c r="D28" s="5" t="str">
        <f>"洪婷婷"</f>
        <v>洪婷婷</v>
      </c>
      <c r="E28" s="6" t="s">
        <v>33</v>
      </c>
    </row>
    <row r="29" s="2" customFormat="1" ht="20" customHeight="1" spans="1:5">
      <c r="A29" s="5">
        <v>27</v>
      </c>
      <c r="B29" s="5" t="str">
        <f t="shared" si="1"/>
        <v>005</v>
      </c>
      <c r="C29" s="5" t="s">
        <v>5</v>
      </c>
      <c r="D29" s="5" t="str">
        <f>"程海燕"</f>
        <v>程海燕</v>
      </c>
      <c r="E29" s="6" t="s">
        <v>34</v>
      </c>
    </row>
  </sheetData>
  <mergeCells count="1">
    <mergeCell ref="A1:E1"/>
  </mergeCells>
  <pageMargins left="0.75" right="0.75" top="1" bottom="1"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vt:i4>
      </vt:variant>
    </vt:vector>
  </HeadingPairs>
  <TitlesOfParts>
    <vt:vector size="2" baseType="lpstr">
      <vt:lpstr>笔试岗位入围面试人员名单</vt:lpstr>
      <vt:lpstr>直接面试岗位入围名单</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清酒</cp:lastModifiedBy>
  <dcterms:created xsi:type="dcterms:W3CDTF">2022-06-06T08:19:00Z</dcterms:created>
  <dcterms:modified xsi:type="dcterms:W3CDTF">2023-02-06T03:53:50Z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08A519D4D7B3442BA08569EE98B27319</vt:lpwstr>
  </property>
  <property fmtid="{D5CDD505-2E9C-101B-9397-08002B2CF9AE}" pid="3" name="KSOProductBuildVer">
    <vt:lpwstr>2052-11.1.0.13703</vt:lpwstr>
  </property>
</Properties>
</file>