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面试确认人员表" sheetId="1" r:id="rId1"/>
  </sheets>
  <definedNames/>
  <calcPr fullCalcOnLoad="1"/>
</workbook>
</file>

<file path=xl/sharedStrings.xml><?xml version="1.0" encoding="utf-8"?>
<sst xmlns="http://schemas.openxmlformats.org/spreadsheetml/2006/main" count="75" uniqueCount="23">
  <si>
    <t>2022年宛城区特招医学院校毕业生--面试确认人员表</t>
  </si>
  <si>
    <t>序号</t>
  </si>
  <si>
    <t>岗位代码</t>
  </si>
  <si>
    <t>岗位名称</t>
  </si>
  <si>
    <t>招聘单位</t>
  </si>
  <si>
    <t>姓名</t>
  </si>
  <si>
    <t>性别</t>
  </si>
  <si>
    <t>准考证号</t>
  </si>
  <si>
    <t>笔试成绩</t>
  </si>
  <si>
    <t>备注</t>
  </si>
  <si>
    <t>临床医学</t>
  </si>
  <si>
    <t>区中医院</t>
  </si>
  <si>
    <t>中医学</t>
  </si>
  <si>
    <t>中西医结合</t>
  </si>
  <si>
    <t>康复治疗技术</t>
  </si>
  <si>
    <t>瓦店卫生院</t>
  </si>
  <si>
    <t>医学检验技术</t>
  </si>
  <si>
    <t>医学影像技术</t>
  </si>
  <si>
    <t>高庙卫生院</t>
  </si>
  <si>
    <t>金华卫生院</t>
  </si>
  <si>
    <t>溧河乡卫生院</t>
  </si>
  <si>
    <t>黄台岗卫生院</t>
  </si>
  <si>
    <t>直接面试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</si>
</sst>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top"/>
    </xf>
    <xf numFmtId="0" fontId="3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10" zoomScaleNormal="110" workbookViewId="0" topLeftCell="A16">
      <selection activeCell="K24" sqref="K24"/>
    </sheetView>
  </sheetViews>
  <sheetFormatPr defaultColWidth="8.7109375" defaultRowHeight="13.5" customHeight="1"/>
  <cols>
    <col min="2" max="2" width="13.00390625" style="2" customWidth="1"/>
    <col min="3" max="3" width="16.140625" style="2" hidden="1" customWidth="1"/>
    <col min="4" max="4" width="16.57421875" style="2" hidden="1" customWidth="1"/>
    <col min="5" max="5" width="11.57421875" style="2" customWidth="1"/>
    <col min="6" max="6" width="9.57421875" style="2" customWidth="1"/>
    <col min="7" max="7" width="17.7109375" style="2" customWidth="1"/>
    <col min="8" max="8" width="13.57421875" style="0" customWidth="1"/>
    <col min="9" max="9" width="9.7109375" style="0" customWidth="1"/>
    <col min="11" max="11" width="12.57421875" style="0" bestFit="1" customWidth="1"/>
  </cols>
  <sheetData>
    <row r="1" spans="1:9" ht="22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18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18.75" customHeight="1">
      <c r="A3" s="5">
        <v>1</v>
      </c>
      <c r="B3" s="6" t="str">
        <f>"101"</f>
        <v>101</v>
      </c>
      <c r="C3" s="6" t="s">
        <v>10</v>
      </c>
      <c r="D3" s="6" t="s">
        <v>11</v>
      </c>
      <c r="E3" s="6" t="str">
        <f>"张茼彧"</f>
        <v>张茼彧</v>
      </c>
      <c r="F3" s="6" t="str">
        <f>"男"</f>
        <v>男</v>
      </c>
      <c r="G3" s="6" t="str">
        <f>"20221010101"</f>
        <v>20221010101</v>
      </c>
      <c r="H3" s="7">
        <v>64.4</v>
      </c>
      <c r="I3" s="9"/>
    </row>
    <row r="4" spans="1:9" s="1" customFormat="1" ht="18.75" customHeight="1">
      <c r="A4" s="5">
        <v>2</v>
      </c>
      <c r="B4" s="6" t="str">
        <f>"101"</f>
        <v>101</v>
      </c>
      <c r="C4" s="6" t="s">
        <v>10</v>
      </c>
      <c r="D4" s="6" t="s">
        <v>11</v>
      </c>
      <c r="E4" s="6" t="str">
        <f>"徐怀硕"</f>
        <v>徐怀硕</v>
      </c>
      <c r="F4" s="6" t="str">
        <f>"男"</f>
        <v>男</v>
      </c>
      <c r="G4" s="6" t="str">
        <f>"20221010103"</f>
        <v>20221010103</v>
      </c>
      <c r="H4" s="7">
        <v>64.2</v>
      </c>
      <c r="I4" s="9"/>
    </row>
    <row r="5" spans="1:9" s="1" customFormat="1" ht="18.75" customHeight="1">
      <c r="A5" s="5">
        <v>3</v>
      </c>
      <c r="B5" s="6" t="str">
        <f>"102"</f>
        <v>102</v>
      </c>
      <c r="C5" s="6" t="s">
        <v>12</v>
      </c>
      <c r="D5" s="6" t="s">
        <v>11</v>
      </c>
      <c r="E5" s="6" t="str">
        <f>"高阳"</f>
        <v>高阳</v>
      </c>
      <c r="F5" s="6" t="str">
        <f>"男"</f>
        <v>男</v>
      </c>
      <c r="G5" s="6" t="str">
        <f>"20221020106"</f>
        <v>20221020106</v>
      </c>
      <c r="H5" s="7">
        <v>70.8</v>
      </c>
      <c r="I5" s="9"/>
    </row>
    <row r="6" spans="1:9" s="1" customFormat="1" ht="18.75" customHeight="1">
      <c r="A6" s="5">
        <v>4</v>
      </c>
      <c r="B6" s="6" t="str">
        <f>"102"</f>
        <v>102</v>
      </c>
      <c r="C6" s="6" t="s">
        <v>12</v>
      </c>
      <c r="D6" s="6" t="s">
        <v>11</v>
      </c>
      <c r="E6" s="6" t="str">
        <f>"卫一博"</f>
        <v>卫一博</v>
      </c>
      <c r="F6" s="6" t="str">
        <f>"男"</f>
        <v>男</v>
      </c>
      <c r="G6" s="6" t="str">
        <f>"20221020107"</f>
        <v>20221020107</v>
      </c>
      <c r="H6" s="7">
        <v>66</v>
      </c>
      <c r="I6" s="9"/>
    </row>
    <row r="7" spans="1:9" s="1" customFormat="1" ht="18.75" customHeight="1">
      <c r="A7" s="5">
        <v>5</v>
      </c>
      <c r="B7" s="6" t="str">
        <f>"102"</f>
        <v>102</v>
      </c>
      <c r="C7" s="6" t="s">
        <v>12</v>
      </c>
      <c r="D7" s="6" t="s">
        <v>11</v>
      </c>
      <c r="E7" s="6" t="str">
        <f>"李丹凤"</f>
        <v>李丹凤</v>
      </c>
      <c r="F7" s="6" t="str">
        <f>"女"</f>
        <v>女</v>
      </c>
      <c r="G7" s="6" t="str">
        <f>"20221020108"</f>
        <v>20221020108</v>
      </c>
      <c r="H7" s="7">
        <v>54.5</v>
      </c>
      <c r="I7" s="9"/>
    </row>
    <row r="8" spans="1:9" s="1" customFormat="1" ht="18.75" customHeight="1">
      <c r="A8" s="5">
        <v>6</v>
      </c>
      <c r="B8" s="6" t="str">
        <f>"103"</f>
        <v>103</v>
      </c>
      <c r="C8" s="6" t="s">
        <v>13</v>
      </c>
      <c r="D8" s="6" t="s">
        <v>11</v>
      </c>
      <c r="E8" s="6" t="str">
        <f>"吴丽"</f>
        <v>吴丽</v>
      </c>
      <c r="F8" s="6" t="str">
        <f>"女"</f>
        <v>女</v>
      </c>
      <c r="G8" s="6" t="str">
        <f>"20221030109"</f>
        <v>20221030109</v>
      </c>
      <c r="H8" s="7">
        <v>64.5</v>
      </c>
      <c r="I8" s="9"/>
    </row>
    <row r="9" spans="1:9" s="1" customFormat="1" ht="18.75" customHeight="1">
      <c r="A9" s="5">
        <v>7</v>
      </c>
      <c r="B9" s="6" t="str">
        <f>"301"</f>
        <v>301</v>
      </c>
      <c r="C9" s="6" t="s">
        <v>14</v>
      </c>
      <c r="D9" s="6" t="s">
        <v>15</v>
      </c>
      <c r="E9" s="6" t="str">
        <f>"张振东"</f>
        <v>张振东</v>
      </c>
      <c r="F9" s="6" t="str">
        <f>"男"</f>
        <v>男</v>
      </c>
      <c r="G9" s="6" t="str">
        <f>"20223010115"</f>
        <v>20223010115</v>
      </c>
      <c r="H9" s="7">
        <v>43.7</v>
      </c>
      <c r="I9" s="9"/>
    </row>
    <row r="10" spans="1:9" s="1" customFormat="1" ht="18.75" customHeight="1">
      <c r="A10" s="5">
        <v>8</v>
      </c>
      <c r="B10" s="6" t="str">
        <f>"302"</f>
        <v>302</v>
      </c>
      <c r="C10" s="6" t="s">
        <v>16</v>
      </c>
      <c r="D10" s="6" t="s">
        <v>15</v>
      </c>
      <c r="E10" s="6" t="str">
        <f>"谢宏雨"</f>
        <v>谢宏雨</v>
      </c>
      <c r="F10" s="6" t="str">
        <f>"女"</f>
        <v>女</v>
      </c>
      <c r="G10" s="6" t="str">
        <f>"20223020118"</f>
        <v>20223020118</v>
      </c>
      <c r="H10" s="7">
        <v>60</v>
      </c>
      <c r="I10" s="9"/>
    </row>
    <row r="11" spans="1:9" s="1" customFormat="1" ht="18.75" customHeight="1">
      <c r="A11" s="5">
        <v>9</v>
      </c>
      <c r="B11" s="6" t="str">
        <f>"302"</f>
        <v>302</v>
      </c>
      <c r="C11" s="6" t="s">
        <v>16</v>
      </c>
      <c r="D11" s="6" t="s">
        <v>15</v>
      </c>
      <c r="E11" s="6" t="str">
        <f>"曾令辉"</f>
        <v>曾令辉</v>
      </c>
      <c r="F11" s="6" t="str">
        <f>"女"</f>
        <v>女</v>
      </c>
      <c r="G11" s="6" t="str">
        <f>"20223020117"</f>
        <v>20223020117</v>
      </c>
      <c r="H11" s="7">
        <v>57</v>
      </c>
      <c r="I11" s="9"/>
    </row>
    <row r="12" spans="1:9" s="1" customFormat="1" ht="18.75" customHeight="1">
      <c r="A12" s="5">
        <v>10</v>
      </c>
      <c r="B12" s="6" t="str">
        <f>"302"</f>
        <v>302</v>
      </c>
      <c r="C12" s="6" t="s">
        <v>16</v>
      </c>
      <c r="D12" s="6" t="s">
        <v>15</v>
      </c>
      <c r="E12" s="6" t="str">
        <f>"何静怡"</f>
        <v>何静怡</v>
      </c>
      <c r="F12" s="6" t="str">
        <f>"女"</f>
        <v>女</v>
      </c>
      <c r="G12" s="6" t="str">
        <f>"20223020125"</f>
        <v>20223020125</v>
      </c>
      <c r="H12" s="7">
        <v>56.7</v>
      </c>
      <c r="I12" s="9"/>
    </row>
    <row r="13" spans="1:9" s="1" customFormat="1" ht="18.75" customHeight="1">
      <c r="A13" s="5">
        <v>11</v>
      </c>
      <c r="B13" s="6" t="str">
        <f>"401"</f>
        <v>401</v>
      </c>
      <c r="C13" s="6" t="s">
        <v>17</v>
      </c>
      <c r="D13" s="6" t="s">
        <v>18</v>
      </c>
      <c r="E13" s="6" t="str">
        <f>"周帆"</f>
        <v>周帆</v>
      </c>
      <c r="F13" s="6" t="str">
        <f>"女"</f>
        <v>女</v>
      </c>
      <c r="G13" s="6" t="str">
        <f>"20224010204"</f>
        <v>20224010204</v>
      </c>
      <c r="H13" s="7">
        <v>68.9</v>
      </c>
      <c r="I13" s="9"/>
    </row>
    <row r="14" spans="1:9" s="1" customFormat="1" ht="18.75" customHeight="1">
      <c r="A14" s="5">
        <v>12</v>
      </c>
      <c r="B14" s="6" t="str">
        <f>"401"</f>
        <v>401</v>
      </c>
      <c r="C14" s="6" t="s">
        <v>17</v>
      </c>
      <c r="D14" s="6" t="s">
        <v>18</v>
      </c>
      <c r="E14" s="6" t="str">
        <f>"吴云飞"</f>
        <v>吴云飞</v>
      </c>
      <c r="F14" s="6" t="str">
        <f>"男"</f>
        <v>男</v>
      </c>
      <c r="G14" s="6" t="str">
        <f>"20224010207"</f>
        <v>20224010207</v>
      </c>
      <c r="H14" s="7">
        <v>58.9</v>
      </c>
      <c r="I14" s="9"/>
    </row>
    <row r="15" spans="1:9" s="1" customFormat="1" ht="18.75" customHeight="1">
      <c r="A15" s="5">
        <v>13</v>
      </c>
      <c r="B15" s="6" t="str">
        <f>"401"</f>
        <v>401</v>
      </c>
      <c r="C15" s="6" t="s">
        <v>17</v>
      </c>
      <c r="D15" s="6" t="s">
        <v>18</v>
      </c>
      <c r="E15" s="6" t="str">
        <f>"荆兰逊"</f>
        <v>荆兰逊</v>
      </c>
      <c r="F15" s="6" t="str">
        <f>"女"</f>
        <v>女</v>
      </c>
      <c r="G15" s="6" t="str">
        <f>"20224010208"</f>
        <v>20224010208</v>
      </c>
      <c r="H15" s="7">
        <v>56.1</v>
      </c>
      <c r="I15" s="9"/>
    </row>
    <row r="16" spans="1:9" s="1" customFormat="1" ht="18.75" customHeight="1">
      <c r="A16" s="5">
        <v>14</v>
      </c>
      <c r="B16" s="6" t="str">
        <f>"501"</f>
        <v>501</v>
      </c>
      <c r="C16" s="6" t="s">
        <v>10</v>
      </c>
      <c r="D16" s="6" t="s">
        <v>19</v>
      </c>
      <c r="E16" s="6" t="str">
        <f>"王迪君"</f>
        <v>王迪君</v>
      </c>
      <c r="F16" s="6" t="str">
        <f>"女"</f>
        <v>女</v>
      </c>
      <c r="G16" s="6" t="str">
        <f>"20225010220"</f>
        <v>20225010220</v>
      </c>
      <c r="H16" s="7">
        <v>71.5</v>
      </c>
      <c r="I16" s="9"/>
    </row>
    <row r="17" spans="1:9" s="1" customFormat="1" ht="18.75" customHeight="1">
      <c r="A17" s="5">
        <v>15</v>
      </c>
      <c r="B17" s="6" t="str">
        <f>"501"</f>
        <v>501</v>
      </c>
      <c r="C17" s="6" t="s">
        <v>10</v>
      </c>
      <c r="D17" s="6" t="s">
        <v>19</v>
      </c>
      <c r="E17" s="6" t="str">
        <f>"王佳铭"</f>
        <v>王佳铭</v>
      </c>
      <c r="F17" s="6" t="str">
        <f>"女"</f>
        <v>女</v>
      </c>
      <c r="G17" s="6" t="str">
        <f>"20225010219"</f>
        <v>20225010219</v>
      </c>
      <c r="H17" s="7">
        <v>65.1</v>
      </c>
      <c r="I17" s="9"/>
    </row>
    <row r="18" spans="1:9" s="1" customFormat="1" ht="18.75" customHeight="1">
      <c r="A18" s="5">
        <v>16</v>
      </c>
      <c r="B18" s="6" t="str">
        <f>"501"</f>
        <v>501</v>
      </c>
      <c r="C18" s="6" t="s">
        <v>10</v>
      </c>
      <c r="D18" s="6" t="s">
        <v>19</v>
      </c>
      <c r="E18" s="6" t="str">
        <f>"王珊珊"</f>
        <v>王珊珊</v>
      </c>
      <c r="F18" s="6" t="str">
        <f>"女"</f>
        <v>女</v>
      </c>
      <c r="G18" s="6" t="str">
        <f>"20225010217"</f>
        <v>20225010217</v>
      </c>
      <c r="H18" s="7">
        <v>58</v>
      </c>
      <c r="I18" s="9"/>
    </row>
    <row r="19" spans="1:9" s="1" customFormat="1" ht="18.75" customHeight="1">
      <c r="A19" s="5">
        <v>17</v>
      </c>
      <c r="B19" s="6" t="str">
        <f>"502"</f>
        <v>502</v>
      </c>
      <c r="C19" s="6" t="s">
        <v>12</v>
      </c>
      <c r="D19" s="6" t="s">
        <v>19</v>
      </c>
      <c r="E19" s="6" t="str">
        <f>"肖富豪"</f>
        <v>肖富豪</v>
      </c>
      <c r="F19" s="6" t="str">
        <f>"男"</f>
        <v>男</v>
      </c>
      <c r="G19" s="6" t="str">
        <f>"20225020226"</f>
        <v>20225020226</v>
      </c>
      <c r="H19" s="7">
        <v>58.1</v>
      </c>
      <c r="I19" s="9"/>
    </row>
    <row r="20" spans="1:9" s="1" customFormat="1" ht="18.75" customHeight="1">
      <c r="A20" s="5">
        <v>18</v>
      </c>
      <c r="B20" s="6" t="str">
        <f>"502"</f>
        <v>502</v>
      </c>
      <c r="C20" s="6" t="s">
        <v>12</v>
      </c>
      <c r="D20" s="6" t="s">
        <v>19</v>
      </c>
      <c r="E20" s="6" t="str">
        <f>"韩远景"</f>
        <v>韩远景</v>
      </c>
      <c r="F20" s="6" t="str">
        <f>"女"</f>
        <v>女</v>
      </c>
      <c r="G20" s="6" t="str">
        <f>"20225020227"</f>
        <v>20225020227</v>
      </c>
      <c r="H20" s="7">
        <v>56.5</v>
      </c>
      <c r="I20" s="9"/>
    </row>
    <row r="21" spans="1:9" s="1" customFormat="1" ht="18.75" customHeight="1">
      <c r="A21" s="5">
        <v>19</v>
      </c>
      <c r="B21" s="6" t="str">
        <f>"502"</f>
        <v>502</v>
      </c>
      <c r="C21" s="6" t="s">
        <v>12</v>
      </c>
      <c r="D21" s="6" t="s">
        <v>19</v>
      </c>
      <c r="E21" s="6" t="str">
        <f>"黄茜"</f>
        <v>黄茜</v>
      </c>
      <c r="F21" s="6" t="str">
        <f>"女"</f>
        <v>女</v>
      </c>
      <c r="G21" s="6" t="str">
        <f>"20225020225"</f>
        <v>20225020225</v>
      </c>
      <c r="H21" s="7">
        <v>50.2</v>
      </c>
      <c r="I21" s="9"/>
    </row>
    <row r="22" spans="1:9" s="1" customFormat="1" ht="18.75" customHeight="1">
      <c r="A22" s="5">
        <v>20</v>
      </c>
      <c r="B22" s="6" t="str">
        <f>"503"</f>
        <v>503</v>
      </c>
      <c r="C22" s="6" t="s">
        <v>16</v>
      </c>
      <c r="D22" s="6" t="s">
        <v>19</v>
      </c>
      <c r="E22" s="6" t="str">
        <f>"孙文亚"</f>
        <v>孙文亚</v>
      </c>
      <c r="F22" s="6" t="str">
        <f>"女"</f>
        <v>女</v>
      </c>
      <c r="G22" s="6" t="str">
        <f>"20225030230"</f>
        <v>20225030230</v>
      </c>
      <c r="H22" s="7">
        <v>75.6</v>
      </c>
      <c r="I22" s="9"/>
    </row>
    <row r="23" spans="1:9" s="1" customFormat="1" ht="18.75" customHeight="1">
      <c r="A23" s="5">
        <v>21</v>
      </c>
      <c r="B23" s="6" t="str">
        <f>"503"</f>
        <v>503</v>
      </c>
      <c r="C23" s="6" t="s">
        <v>16</v>
      </c>
      <c r="D23" s="6" t="s">
        <v>19</v>
      </c>
      <c r="E23" s="6" t="str">
        <f>"孟繁鑫"</f>
        <v>孟繁鑫</v>
      </c>
      <c r="F23" s="6" t="str">
        <f>"男"</f>
        <v>男</v>
      </c>
      <c r="G23" s="6" t="str">
        <f>"20225030228"</f>
        <v>20225030228</v>
      </c>
      <c r="H23" s="7">
        <v>56.5</v>
      </c>
      <c r="I23" s="9"/>
    </row>
    <row r="24" spans="1:9" s="1" customFormat="1" ht="18.75" customHeight="1">
      <c r="A24" s="5">
        <v>22</v>
      </c>
      <c r="B24" s="6" t="str">
        <f>"503"</f>
        <v>503</v>
      </c>
      <c r="C24" s="6" t="s">
        <v>16</v>
      </c>
      <c r="D24" s="6" t="s">
        <v>19</v>
      </c>
      <c r="E24" s="6" t="str">
        <f>"许湘游"</f>
        <v>许湘游</v>
      </c>
      <c r="F24" s="6" t="str">
        <f>"男"</f>
        <v>男</v>
      </c>
      <c r="G24" s="6" t="str">
        <f>"20225030301"</f>
        <v>20225030301</v>
      </c>
      <c r="H24" s="7">
        <v>41</v>
      </c>
      <c r="I24" s="9"/>
    </row>
    <row r="25" spans="1:9" s="1" customFormat="1" ht="18.75" customHeight="1">
      <c r="A25" s="5">
        <v>23</v>
      </c>
      <c r="B25" s="6" t="str">
        <f>"601"</f>
        <v>601</v>
      </c>
      <c r="C25" s="6" t="s">
        <v>10</v>
      </c>
      <c r="D25" s="6" t="s">
        <v>20</v>
      </c>
      <c r="E25" s="6" t="str">
        <f>"安帅"</f>
        <v>安帅</v>
      </c>
      <c r="F25" s="6" t="str">
        <f>"男"</f>
        <v>男</v>
      </c>
      <c r="G25" s="6" t="str">
        <f>"20226010308"</f>
        <v>20226010308</v>
      </c>
      <c r="H25" s="7">
        <v>70.3</v>
      </c>
      <c r="I25" s="9"/>
    </row>
    <row r="26" spans="1:9" s="1" customFormat="1" ht="18.75" customHeight="1">
      <c r="A26" s="5">
        <v>24</v>
      </c>
      <c r="B26" s="6" t="str">
        <f>"601"</f>
        <v>601</v>
      </c>
      <c r="C26" s="6" t="s">
        <v>10</v>
      </c>
      <c r="D26" s="6" t="s">
        <v>20</v>
      </c>
      <c r="E26" s="6" t="str">
        <f>"杨琪"</f>
        <v>杨琪</v>
      </c>
      <c r="F26" s="6" t="str">
        <f>"女"</f>
        <v>女</v>
      </c>
      <c r="G26" s="6" t="str">
        <f>"20226010306"</f>
        <v>20226010306</v>
      </c>
      <c r="H26" s="7">
        <v>64.2</v>
      </c>
      <c r="I26" s="9"/>
    </row>
    <row r="27" spans="1:9" s="1" customFormat="1" ht="18.75" customHeight="1">
      <c r="A27" s="5">
        <v>25</v>
      </c>
      <c r="B27" s="6" t="str">
        <f>"601"</f>
        <v>601</v>
      </c>
      <c r="C27" s="6" t="s">
        <v>10</v>
      </c>
      <c r="D27" s="6" t="s">
        <v>20</v>
      </c>
      <c r="E27" s="6" t="str">
        <f>"周秋雅"</f>
        <v>周秋雅</v>
      </c>
      <c r="F27" s="6" t="str">
        <f>"女"</f>
        <v>女</v>
      </c>
      <c r="G27" s="6" t="str">
        <f>"20226010305"</f>
        <v>20226010305</v>
      </c>
      <c r="H27" s="7">
        <v>61.7</v>
      </c>
      <c r="I27" s="9"/>
    </row>
    <row r="28" spans="1:9" s="1" customFormat="1" ht="18.75" customHeight="1">
      <c r="A28" s="5">
        <v>26</v>
      </c>
      <c r="B28" s="6" t="str">
        <f>"701"</f>
        <v>701</v>
      </c>
      <c r="C28" s="6" t="s">
        <v>10</v>
      </c>
      <c r="D28" s="6" t="s">
        <v>21</v>
      </c>
      <c r="E28" s="6" t="str">
        <f>"李南方"</f>
        <v>李南方</v>
      </c>
      <c r="F28" s="6" t="str">
        <f>"男"</f>
        <v>男</v>
      </c>
      <c r="G28" s="6" t="str">
        <f>"20227010320"</f>
        <v>20227010320</v>
      </c>
      <c r="H28" s="7">
        <v>62.4</v>
      </c>
      <c r="I28" s="9"/>
    </row>
    <row r="29" spans="1:9" s="1" customFormat="1" ht="18.75" customHeight="1">
      <c r="A29" s="5">
        <v>27</v>
      </c>
      <c r="B29" s="6" t="str">
        <f>"701"</f>
        <v>701</v>
      </c>
      <c r="C29" s="6" t="s">
        <v>10</v>
      </c>
      <c r="D29" s="6" t="s">
        <v>21</v>
      </c>
      <c r="E29" s="6" t="str">
        <f>"范志豪"</f>
        <v>范志豪</v>
      </c>
      <c r="F29" s="6" t="str">
        <f>"男"</f>
        <v>男</v>
      </c>
      <c r="G29" s="6" t="str">
        <f>"20227010322"</f>
        <v>20227010322</v>
      </c>
      <c r="H29" s="7">
        <v>61.8</v>
      </c>
      <c r="I29" s="9"/>
    </row>
    <row r="30" spans="1:9" s="1" customFormat="1" ht="18.75" customHeight="1">
      <c r="A30" s="5">
        <v>28</v>
      </c>
      <c r="B30" s="6" t="str">
        <f>"701"</f>
        <v>701</v>
      </c>
      <c r="C30" s="6" t="s">
        <v>10</v>
      </c>
      <c r="D30" s="6" t="s">
        <v>21</v>
      </c>
      <c r="E30" s="6" t="str">
        <f>"马清原"</f>
        <v>马清原</v>
      </c>
      <c r="F30" s="6" t="str">
        <f aca="true" t="shared" si="0" ref="F30:F35">"男"</f>
        <v>男</v>
      </c>
      <c r="G30" s="6" t="str">
        <f>"20227010321"</f>
        <v>20227010321</v>
      </c>
      <c r="H30" s="7">
        <v>46.9</v>
      </c>
      <c r="I30" s="9"/>
    </row>
    <row r="31" spans="1:9" s="1" customFormat="1" ht="18.75" customHeight="1">
      <c r="A31" s="5">
        <v>29</v>
      </c>
      <c r="B31" s="6" t="str">
        <f>"702"</f>
        <v>702</v>
      </c>
      <c r="C31" s="6" t="s">
        <v>12</v>
      </c>
      <c r="D31" s="6" t="s">
        <v>21</v>
      </c>
      <c r="E31" s="6" t="str">
        <f>"杨雄"</f>
        <v>杨雄</v>
      </c>
      <c r="F31" s="6" t="str">
        <f t="shared" si="0"/>
        <v>男</v>
      </c>
      <c r="G31" s="6" t="str">
        <f>"20227020326"</f>
        <v>20227020326</v>
      </c>
      <c r="H31" s="7">
        <v>69</v>
      </c>
      <c r="I31" s="9"/>
    </row>
    <row r="32" spans="1:9" s="1" customFormat="1" ht="18.75" customHeight="1">
      <c r="A32" s="5">
        <v>30</v>
      </c>
      <c r="B32" s="6" t="str">
        <f>"702"</f>
        <v>702</v>
      </c>
      <c r="C32" s="6" t="s">
        <v>12</v>
      </c>
      <c r="D32" s="6" t="s">
        <v>21</v>
      </c>
      <c r="E32" s="6" t="str">
        <f>"聂飞"</f>
        <v>聂飞</v>
      </c>
      <c r="F32" s="6" t="str">
        <f t="shared" si="0"/>
        <v>男</v>
      </c>
      <c r="G32" s="6" t="str">
        <f>"20227020325"</f>
        <v>20227020325</v>
      </c>
      <c r="H32" s="7">
        <v>57.1</v>
      </c>
      <c r="I32" s="9"/>
    </row>
    <row r="33" spans="1:9" s="1" customFormat="1" ht="18.75" customHeight="1">
      <c r="A33" s="5">
        <v>31</v>
      </c>
      <c r="B33" s="6" t="str">
        <f>"702"</f>
        <v>702</v>
      </c>
      <c r="C33" s="6" t="s">
        <v>12</v>
      </c>
      <c r="D33" s="6" t="s">
        <v>21</v>
      </c>
      <c r="E33" s="6" t="str">
        <f>"郭元群"</f>
        <v>郭元群</v>
      </c>
      <c r="F33" s="6" t="str">
        <f aca="true" t="shared" si="1" ref="F33:F36">"女"</f>
        <v>女</v>
      </c>
      <c r="G33" s="6" t="str">
        <f>"20227020323"</f>
        <v>20227020323</v>
      </c>
      <c r="H33" s="7">
        <v>51.1</v>
      </c>
      <c r="I33" s="9"/>
    </row>
    <row r="34" spans="1:9" s="1" customFormat="1" ht="18.75" customHeight="1">
      <c r="A34" s="5">
        <v>32</v>
      </c>
      <c r="B34" s="6">
        <v>703</v>
      </c>
      <c r="C34" s="6"/>
      <c r="D34" s="6"/>
      <c r="E34" s="6" t="str">
        <f>"王蒨"</f>
        <v>王蒨</v>
      </c>
      <c r="F34" s="6" t="str">
        <f t="shared" si="1"/>
        <v>女</v>
      </c>
      <c r="G34" s="6">
        <v>20227030401</v>
      </c>
      <c r="H34" s="6"/>
      <c r="I34" s="5" t="s">
        <v>22</v>
      </c>
    </row>
    <row r="35" spans="1:9" s="1" customFormat="1" ht="18.75" customHeight="1">
      <c r="A35" s="5">
        <v>33</v>
      </c>
      <c r="B35" s="6">
        <v>703</v>
      </c>
      <c r="C35" s="6"/>
      <c r="D35" s="6"/>
      <c r="E35" s="6" t="str">
        <f>"张霄楠"</f>
        <v>张霄楠</v>
      </c>
      <c r="F35" s="6" t="str">
        <f t="shared" si="0"/>
        <v>男</v>
      </c>
      <c r="G35" s="6">
        <v>20227030402</v>
      </c>
      <c r="H35" s="6"/>
      <c r="I35" s="5" t="s">
        <v>22</v>
      </c>
    </row>
    <row r="36" spans="1:9" s="1" customFormat="1" ht="18.75" customHeight="1">
      <c r="A36" s="5">
        <v>34</v>
      </c>
      <c r="B36" s="6">
        <v>703</v>
      </c>
      <c r="C36" s="6"/>
      <c r="D36" s="6"/>
      <c r="E36" s="6" t="str">
        <f>"杨美玲"</f>
        <v>杨美玲</v>
      </c>
      <c r="F36" s="6" t="str">
        <f t="shared" si="1"/>
        <v>女</v>
      </c>
      <c r="G36" s="6">
        <v>20227030403</v>
      </c>
      <c r="H36" s="6"/>
      <c r="I36" s="5" t="s">
        <v>22</v>
      </c>
    </row>
    <row r="37" spans="2:7" s="1" customFormat="1" ht="18.75" customHeight="1">
      <c r="B37" s="8"/>
      <c r="C37" s="8"/>
      <c r="D37" s="8"/>
      <c r="E37" s="8"/>
      <c r="F37" s="8"/>
      <c r="G37" s="8"/>
    </row>
  </sheetData>
  <sheetProtection/>
  <mergeCells count="1">
    <mergeCell ref="A1:I1"/>
  </mergeCells>
  <printOptions/>
  <pageMargins left="0.8263888888888888" right="0.15694444444444444" top="0.4326388888888889" bottom="0.66875" header="0.19652777777777777" footer="0.2986111111111111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2023-05-06T10:29:16Z</dcterms:created>
  <dcterms:modified xsi:type="dcterms:W3CDTF">2023-05-16T08:04:02Z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3113E2657A4B405F907E7B25BEA4924D_12</vt:lpwstr>
  </property>
</Properties>
</file>